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<sst xmlns="http://schemas.openxmlformats.org/spreadsheetml/2006/main" count="76" uniqueCount="57">
  <si>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</si>
  <si>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</si>
  <si>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</si>
  <si>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</si>
  <si>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</si>
  <si>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</si>
  <si>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</si>
  <si>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</si>
  <si>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</si>
  <si>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</si>
  <si>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</si>
  <si>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</si>
  <si>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</si>
  <si>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</si>
  <si>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</si>
  <si>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</si>
  <si>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</si>
  <si>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</si>
  <si>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</si>
  <si>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</si>
  <si>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</si>
  <si>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</si>
  <si>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</si>
  <si>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</si>
  <si>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</si>
  <si>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</si>
  <si>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</si>
  <si>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</si>
  <si>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</si>
  <si>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</si>
  <si>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</si>
  <si>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</si>
  <si>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</si>
  <si>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</si>
  <si>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</si>
  <si>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</si>
  <si>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</si>
  <si>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</si>
  <si>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</si>
  <si>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</si>
  <si>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</si>
  <si>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</si>
  <si>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</si>
  <si>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</si>
  <si>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</si>
  <si>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</si>
  <si>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</si>
  <si>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</si>
  <si>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</si>
  <si>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</si>
  <si>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</si>
  <si>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</si>
  <si>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</si>
  <si>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</si>
  <si>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2013 год</t>
  </si>
  <si>
    <t>План</t>
  </si>
  <si>
    <t>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</si>
</sst>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SheetLayoutView="100" zoomScalePageLayoutView="0" workbookViewId="0" topLeftCell="A10">
      <selection activeCell="BV30" sqref="BV30:CI30"/>
    </sheetView>
  </sheetViews>
  <sheetFormatPr defaultColWidth="0.875" defaultRowHeight="15" customHeight="1"/>
  <cols>
    <col min="1" max="16384" width="0.875" style="3" customWidth="1"/>
  </cols>
  <sheetData>
    <row r="1" s="1" customFormat="1" ht="12" customHeight="1">
      <c r="CE1" s="1" t="s">
        <v>28</v>
      </c>
    </row>
    <row r="2" s="1" customFormat="1" ht="12" customHeight="1">
      <c r="CE2" s="1" t="s">
        <v>22</v>
      </c>
    </row>
    <row r="3" s="1" customFormat="1" ht="12" customHeight="1">
      <c r="CE3" s="1" t="s">
        <v>23</v>
      </c>
    </row>
    <row r="4" s="1" customFormat="1" ht="12" customHeight="1">
      <c r="CE4" s="1" t="s">
        <v>24</v>
      </c>
    </row>
    <row r="6" spans="1:105" s="2" customFormat="1" ht="14.25" customHeight="1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2" customFormat="1" ht="14.25" customHeight="1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2" customFormat="1" ht="14.25" customHeight="1">
      <c r="A8" s="17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2" customFormat="1" ht="14.25" customHeight="1">
      <c r="A9" s="17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ht="6" customHeight="1"/>
    <row r="11" spans="1:105" ht="15">
      <c r="A11" s="30" t="s">
        <v>49</v>
      </c>
      <c r="B11" s="25"/>
      <c r="C11" s="25"/>
      <c r="D11" s="25"/>
      <c r="E11" s="25"/>
      <c r="F11" s="25"/>
      <c r="G11" s="25"/>
      <c r="H11" s="26"/>
      <c r="I11" s="24" t="s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30" t="s">
        <v>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11" t="s">
        <v>54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2"/>
      <c r="CJ11" s="24" t="s">
        <v>2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10" t="s">
        <v>55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 t="s">
        <v>56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2"/>
      <c r="CJ12" s="27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5" ht="30" customHeight="1">
      <c r="A13" s="5" t="s">
        <v>3</v>
      </c>
      <c r="B13" s="6"/>
      <c r="C13" s="6"/>
      <c r="D13" s="6"/>
      <c r="E13" s="6"/>
      <c r="F13" s="6"/>
      <c r="G13" s="6"/>
      <c r="H13" s="7"/>
      <c r="I13" s="4"/>
      <c r="J13" s="8" t="s">
        <v>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10" t="s">
        <v>5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8">
        <f>BH15+BH21</f>
        <v>5291.57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8">
        <f>BV15+BV21</f>
        <v>15567.194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2"/>
      <c r="CJ13" s="23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"/>
    </row>
    <row r="14" spans="1:105" ht="30" customHeight="1">
      <c r="A14" s="5" t="s">
        <v>6</v>
      </c>
      <c r="B14" s="6"/>
      <c r="C14" s="6"/>
      <c r="D14" s="6"/>
      <c r="E14" s="6"/>
      <c r="F14" s="6"/>
      <c r="G14" s="6"/>
      <c r="H14" s="7"/>
      <c r="I14" s="4"/>
      <c r="J14" s="8" t="s">
        <v>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/>
      <c r="AW14" s="10" t="s">
        <v>5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0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2"/>
      <c r="CJ14" s="23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9"/>
    </row>
    <row r="15" spans="1:105" ht="30" customHeight="1">
      <c r="A15" s="5" t="s">
        <v>8</v>
      </c>
      <c r="B15" s="6"/>
      <c r="C15" s="6"/>
      <c r="D15" s="6"/>
      <c r="E15" s="6"/>
      <c r="F15" s="6"/>
      <c r="G15" s="6"/>
      <c r="H15" s="7"/>
      <c r="I15" s="4"/>
      <c r="J15" s="8" t="s">
        <v>50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10" t="s">
        <v>5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f>BH16+BH18+BH20</f>
        <v>2760.9700000000003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0">
        <f>BV16+BV18+BV20</f>
        <v>5945.478</v>
      </c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6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9"/>
    </row>
    <row r="16" spans="1:105" ht="15" customHeight="1">
      <c r="A16" s="5" t="s">
        <v>9</v>
      </c>
      <c r="B16" s="6"/>
      <c r="C16" s="6"/>
      <c r="D16" s="6"/>
      <c r="E16" s="6"/>
      <c r="F16" s="6"/>
      <c r="G16" s="6"/>
      <c r="H16" s="7"/>
      <c r="I16" s="4"/>
      <c r="J16" s="8" t="s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10" t="s">
        <v>5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f>BH17</f>
        <v>512.71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0">
        <f>919.14</f>
        <v>919.14</v>
      </c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2"/>
      <c r="CJ16" s="16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9"/>
    </row>
    <row r="17" spans="1:105" ht="15" customHeight="1">
      <c r="A17" s="5" t="s">
        <v>12</v>
      </c>
      <c r="B17" s="6"/>
      <c r="C17" s="6"/>
      <c r="D17" s="6"/>
      <c r="E17" s="6"/>
      <c r="F17" s="6"/>
      <c r="G17" s="6"/>
      <c r="H17" s="7"/>
      <c r="I17" s="4"/>
      <c r="J17" s="8" t="s">
        <v>13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10" t="s">
        <v>5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f>433.81+78.9</f>
        <v>512.71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0">
        <f>672.348+78.932</f>
        <v>751.28</v>
      </c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2"/>
      <c r="CJ17" s="16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"/>
    </row>
    <row r="18" spans="1:105" ht="15">
      <c r="A18" s="5" t="s">
        <v>11</v>
      </c>
      <c r="B18" s="6"/>
      <c r="C18" s="6"/>
      <c r="D18" s="6"/>
      <c r="E18" s="6"/>
      <c r="F18" s="6"/>
      <c r="G18" s="6"/>
      <c r="H18" s="7"/>
      <c r="I18" s="4"/>
      <c r="J18" s="8" t="s">
        <v>33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10" t="s">
        <v>5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0">
        <v>1145.72</v>
      </c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2"/>
      <c r="BV18" s="18">
        <f>4797.838</f>
        <v>4797.838</v>
      </c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16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"/>
    </row>
    <row r="19" spans="1:105" ht="15" customHeight="1">
      <c r="A19" s="5" t="s">
        <v>14</v>
      </c>
      <c r="B19" s="6"/>
      <c r="C19" s="6"/>
      <c r="D19" s="6"/>
      <c r="E19" s="6"/>
      <c r="F19" s="6"/>
      <c r="G19" s="6"/>
      <c r="H19" s="7"/>
      <c r="I19" s="4"/>
      <c r="J19" s="8" t="s">
        <v>13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10" t="s">
        <v>5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10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2"/>
      <c r="BV19" s="10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2"/>
      <c r="CJ19" s="16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9"/>
    </row>
    <row r="20" spans="1:105" ht="15">
      <c r="A20" s="5" t="s">
        <v>15</v>
      </c>
      <c r="B20" s="6"/>
      <c r="C20" s="6"/>
      <c r="D20" s="6"/>
      <c r="E20" s="6"/>
      <c r="F20" s="6"/>
      <c r="G20" s="6"/>
      <c r="H20" s="7"/>
      <c r="I20" s="4"/>
      <c r="J20" s="8" t="s">
        <v>34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10" t="s">
        <v>5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10">
        <f>871.4+50.79+180.35</f>
        <v>1102.54</v>
      </c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f>228.5</f>
        <v>228.5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2"/>
      <c r="CJ20" s="16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9"/>
    </row>
    <row r="21" spans="1:105" ht="45" customHeight="1">
      <c r="A21" s="5" t="s">
        <v>17</v>
      </c>
      <c r="B21" s="6"/>
      <c r="C21" s="6"/>
      <c r="D21" s="6"/>
      <c r="E21" s="6"/>
      <c r="F21" s="6"/>
      <c r="G21" s="6"/>
      <c r="H21" s="7"/>
      <c r="I21" s="4"/>
      <c r="J21" s="8" t="s">
        <v>51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10" t="s">
        <v>5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10">
        <f>BH22+BH23+BH26+BH28</f>
        <v>2530.6</v>
      </c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f>BV22+BV23+BV26+BV28</f>
        <v>9621.715999999999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2"/>
      <c r="CJ21" s="16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9"/>
    </row>
    <row r="22" spans="1:105" ht="15">
      <c r="A22" s="5" t="s">
        <v>35</v>
      </c>
      <c r="B22" s="6"/>
      <c r="C22" s="6"/>
      <c r="D22" s="6"/>
      <c r="E22" s="6"/>
      <c r="F22" s="6"/>
      <c r="G22" s="6"/>
      <c r="H22" s="7"/>
      <c r="I22" s="4"/>
      <c r="J22" s="8" t="s">
        <v>16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/>
      <c r="AW22" s="10" t="s">
        <v>5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10">
        <v>1987.33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  <c r="BV22" s="10">
        <f>330+6711.864</f>
        <v>7041.864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2"/>
      <c r="CJ22" s="16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9"/>
    </row>
    <row r="23" spans="1:105" ht="15" customHeight="1">
      <c r="A23" s="5" t="s">
        <v>36</v>
      </c>
      <c r="B23" s="6"/>
      <c r="C23" s="6"/>
      <c r="D23" s="6"/>
      <c r="E23" s="6"/>
      <c r="F23" s="6"/>
      <c r="G23" s="6"/>
      <c r="H23" s="7"/>
      <c r="I23" s="4"/>
      <c r="J23" s="8" t="s">
        <v>37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/>
      <c r="AW23" s="10" t="s">
        <v>5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2"/>
      <c r="BH23" s="10">
        <v>344.4</v>
      </c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2"/>
      <c r="BV23" s="18">
        <f>2559.241+9.578</f>
        <v>2568.819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16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9"/>
    </row>
    <row r="24" spans="1:105" ht="15" customHeight="1">
      <c r="A24" s="5" t="s">
        <v>38</v>
      </c>
      <c r="B24" s="6"/>
      <c r="C24" s="6"/>
      <c r="D24" s="6"/>
      <c r="E24" s="6"/>
      <c r="F24" s="6"/>
      <c r="G24" s="6"/>
      <c r="H24" s="7"/>
      <c r="I24" s="4"/>
      <c r="J24" s="8" t="s">
        <v>39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10" t="s">
        <v>5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10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2"/>
      <c r="BV24" s="10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2"/>
      <c r="CJ24" s="16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9"/>
    </row>
    <row r="25" spans="1:105" ht="15" customHeight="1">
      <c r="A25" s="5" t="s">
        <v>40</v>
      </c>
      <c r="B25" s="6"/>
      <c r="C25" s="6"/>
      <c r="D25" s="6"/>
      <c r="E25" s="6"/>
      <c r="F25" s="6"/>
      <c r="G25" s="6"/>
      <c r="H25" s="7"/>
      <c r="I25" s="4"/>
      <c r="J25" s="8" t="s">
        <v>41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10" t="s">
        <v>5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10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2"/>
      <c r="BV25" s="10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2"/>
      <c r="CJ25" s="16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9"/>
    </row>
    <row r="26" spans="1:105" ht="15" customHeight="1">
      <c r="A26" s="5" t="s">
        <v>42</v>
      </c>
      <c r="B26" s="6"/>
      <c r="C26" s="6"/>
      <c r="D26" s="6"/>
      <c r="E26" s="6"/>
      <c r="F26" s="6"/>
      <c r="G26" s="6"/>
      <c r="H26" s="7"/>
      <c r="I26" s="4"/>
      <c r="J26" s="8" t="s">
        <v>43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/>
      <c r="AW26" s="10" t="s">
        <v>5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10">
        <v>2.39</v>
      </c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2"/>
      <c r="BV26" s="15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16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9"/>
    </row>
    <row r="27" spans="1:105" ht="59.25" customHeight="1">
      <c r="A27" s="5" t="s">
        <v>44</v>
      </c>
      <c r="B27" s="6"/>
      <c r="C27" s="6"/>
      <c r="D27" s="6"/>
      <c r="E27" s="6"/>
      <c r="F27" s="6"/>
      <c r="G27" s="6"/>
      <c r="H27" s="7"/>
      <c r="I27" s="4"/>
      <c r="J27" s="8" t="s">
        <v>45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/>
      <c r="AW27" s="10" t="s">
        <v>5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0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2"/>
      <c r="BV27" s="10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2"/>
      <c r="CJ27" s="16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"/>
    </row>
    <row r="28" spans="1:105" ht="15">
      <c r="A28" s="5" t="s">
        <v>46</v>
      </c>
      <c r="B28" s="6"/>
      <c r="C28" s="6"/>
      <c r="D28" s="6"/>
      <c r="E28" s="6"/>
      <c r="F28" s="6"/>
      <c r="G28" s="6"/>
      <c r="H28" s="7"/>
      <c r="I28" s="4"/>
      <c r="J28" s="8" t="s">
        <v>47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/>
      <c r="AW28" s="10" t="s">
        <v>5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10">
        <f>151.39+45.09</f>
        <v>196.48</v>
      </c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2"/>
      <c r="BV28" s="10">
        <f>11.033</f>
        <v>11.033</v>
      </c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2"/>
      <c r="CJ28" s="16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30" customHeight="1">
      <c r="A29" s="5" t="s">
        <v>18</v>
      </c>
      <c r="B29" s="6"/>
      <c r="C29" s="6"/>
      <c r="D29" s="6"/>
      <c r="E29" s="6"/>
      <c r="F29" s="6"/>
      <c r="G29" s="6"/>
      <c r="H29" s="7"/>
      <c r="I29" s="4"/>
      <c r="J29" s="8" t="s">
        <v>52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"/>
      <c r="AW29" s="10" t="s">
        <v>5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0">
        <f>BH17+BH19</f>
        <v>512.71</v>
      </c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2"/>
      <c r="BV29" s="10">
        <f>BV17+BV19</f>
        <v>751.28</v>
      </c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2"/>
      <c r="CJ29" s="16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"/>
    </row>
    <row r="30" spans="1:105" ht="45" customHeight="1">
      <c r="A30" s="5" t="s">
        <v>19</v>
      </c>
      <c r="B30" s="6"/>
      <c r="C30" s="6"/>
      <c r="D30" s="6"/>
      <c r="E30" s="6"/>
      <c r="F30" s="6"/>
      <c r="G30" s="6"/>
      <c r="H30" s="7"/>
      <c r="I30" s="4"/>
      <c r="J30" s="8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"/>
      <c r="AW30" s="10" t="s">
        <v>5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5">
        <v>6307.527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f>6576.928+1996.346</f>
        <v>8573.274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16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9"/>
    </row>
    <row r="31" spans="1:105" ht="45" customHeight="1">
      <c r="A31" s="5" t="s">
        <v>48</v>
      </c>
      <c r="B31" s="6"/>
      <c r="C31" s="6"/>
      <c r="D31" s="6"/>
      <c r="E31" s="6"/>
      <c r="F31" s="6"/>
      <c r="G31" s="6"/>
      <c r="H31" s="7"/>
      <c r="I31" s="4"/>
      <c r="J31" s="8" t="s">
        <v>21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10" t="s">
        <v>5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8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2"/>
      <c r="BV31" s="15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2"/>
      <c r="CJ31" s="16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"/>
    </row>
    <row r="32" ht="9.75" customHeight="1"/>
    <row r="33" s="1" customFormat="1" ht="12.75" hidden="1">
      <c r="A33" s="1" t="s">
        <v>25</v>
      </c>
    </row>
    <row r="34" spans="1:105" s="1" customFormat="1" ht="63" customHeight="1" hidden="1">
      <c r="A34" s="13" t="s">
        <v>53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</row>
    <row r="35" spans="1:105" s="1" customFormat="1" ht="25.5" customHeight="1" hidden="1">
      <c r="A35" s="13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</row>
    <row r="36" spans="1:105" s="1" customFormat="1" ht="25.5" customHeight="1" hidden="1">
      <c r="A36" s="13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</row>
    <row r="37" ht="21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A29:H29"/>
    <mergeCell ref="J29:AV29"/>
    <mergeCell ref="AW29:BG29"/>
    <mergeCell ref="A34:DA34"/>
    <mergeCell ref="A35:DA35"/>
    <mergeCell ref="A36:DA36"/>
    <mergeCell ref="BV31:CI31"/>
    <mergeCell ref="CJ31:DA31"/>
    <mergeCell ref="CJ30:DA30"/>
    <mergeCell ref="BH29:BU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Болотова Ольга Юрьевна</cp:lastModifiedBy>
  <cp:lastPrinted>2014-03-17T03:40:14Z</cp:lastPrinted>
  <dcterms:created xsi:type="dcterms:W3CDTF">2010-05-19T10:50:44Z</dcterms:created>
  <dcterms:modified xsi:type="dcterms:W3CDTF">2014-03-25T11:05:21Z</dcterms:modified>
  <cp:category/>
  <cp:version/>
  <cp:contentType/>
  <cp:contentStatus/>
</cp:coreProperties>
</file>